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llmoonbio.sharepoint.com/sites/FMB/Projects/1 Array Images and Data/"/>
    </mc:Choice>
  </mc:AlternateContent>
  <xr:revisionPtr revIDLastSave="1" documentId="11_95DC0B2734D0A79A750441B2D286C3D74F30028C" xr6:coauthVersionLast="47" xr6:coauthVersionMax="47" xr10:uidLastSave="{C696DE62-3909-47B6-9332-2AB79064D5FB}"/>
  <bookViews>
    <workbookView xWindow="-120" yWindow="-120" windowWidth="38640" windowHeight="21120" xr2:uid="{00000000-000D-0000-FFFF-FFFF00000000}"/>
  </bookViews>
  <sheets>
    <sheet name="Assay Data" sheetId="1" r:id="rId1"/>
  </sheets>
  <calcPr calcId="191029"/>
</workbook>
</file>

<file path=xl/calcChain.xml><?xml version="1.0" encoding="utf-8"?>
<calcChain xmlns="http://schemas.openxmlformats.org/spreadsheetml/2006/main">
  <c r="K7" i="1" l="1"/>
  <c r="B4" i="1"/>
  <c r="C4" i="1"/>
  <c r="I9" i="1" l="1"/>
  <c r="I13" i="1"/>
  <c r="I17" i="1"/>
  <c r="I21" i="1"/>
  <c r="I25" i="1"/>
  <c r="I29" i="1"/>
  <c r="I33" i="1"/>
  <c r="I37" i="1"/>
  <c r="I41" i="1"/>
  <c r="I45" i="1"/>
  <c r="I49" i="1"/>
  <c r="I53" i="1"/>
  <c r="I57" i="1"/>
  <c r="I61" i="1"/>
  <c r="I65" i="1"/>
  <c r="I69" i="1"/>
  <c r="I73" i="1"/>
  <c r="I77" i="1"/>
  <c r="I81" i="1"/>
  <c r="I8" i="1"/>
  <c r="I12" i="1"/>
  <c r="I16" i="1"/>
  <c r="I20" i="1"/>
  <c r="I24" i="1"/>
  <c r="I28" i="1"/>
  <c r="I32" i="1"/>
  <c r="I36" i="1"/>
  <c r="I40" i="1"/>
  <c r="I44" i="1"/>
  <c r="I48" i="1"/>
  <c r="I52" i="1"/>
  <c r="I56" i="1"/>
  <c r="I60" i="1"/>
  <c r="I64" i="1"/>
  <c r="I68" i="1"/>
  <c r="I72" i="1"/>
  <c r="I76" i="1"/>
  <c r="I80" i="1"/>
  <c r="I11" i="1"/>
  <c r="I15" i="1"/>
  <c r="I19" i="1"/>
  <c r="I23" i="1"/>
  <c r="I27" i="1"/>
  <c r="I31" i="1"/>
  <c r="I35" i="1"/>
  <c r="I39" i="1"/>
  <c r="I43" i="1"/>
  <c r="I47" i="1"/>
  <c r="I51" i="1"/>
  <c r="I55" i="1"/>
  <c r="I59" i="1"/>
  <c r="I63" i="1"/>
  <c r="I67" i="1"/>
  <c r="I71" i="1"/>
  <c r="I75" i="1"/>
  <c r="I79" i="1"/>
  <c r="I10" i="1"/>
  <c r="I14" i="1"/>
  <c r="I18" i="1"/>
  <c r="I22" i="1"/>
  <c r="I26" i="1"/>
  <c r="I30" i="1"/>
  <c r="I34" i="1"/>
  <c r="I38" i="1"/>
  <c r="I42" i="1"/>
  <c r="I46" i="1"/>
  <c r="I50" i="1"/>
  <c r="I54" i="1"/>
  <c r="I58" i="1"/>
  <c r="I62" i="1"/>
  <c r="I66" i="1"/>
  <c r="I70" i="1"/>
  <c r="I74" i="1"/>
  <c r="I78" i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9" i="1"/>
  <c r="H13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" i="1"/>
  <c r="H12" i="1"/>
  <c r="H16" i="1"/>
  <c r="H20" i="1"/>
  <c r="H24" i="1"/>
  <c r="H28" i="1"/>
  <c r="H32" i="1"/>
  <c r="H36" i="1"/>
  <c r="H40" i="1"/>
  <c r="H44" i="1"/>
  <c r="H48" i="1"/>
  <c r="H52" i="1"/>
  <c r="H56" i="1"/>
  <c r="H60" i="1"/>
  <c r="H64" i="1"/>
  <c r="H68" i="1"/>
  <c r="H72" i="1"/>
  <c r="H76" i="1"/>
  <c r="H80" i="1"/>
  <c r="H11" i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I7" i="1"/>
  <c r="H7" i="1"/>
  <c r="K74" i="1" l="1"/>
  <c r="K58" i="1"/>
  <c r="K42" i="1"/>
  <c r="K26" i="1"/>
  <c r="K78" i="1"/>
  <c r="K62" i="1"/>
  <c r="K46" i="1"/>
  <c r="K10" i="1"/>
  <c r="K30" i="1"/>
  <c r="K14" i="1"/>
  <c r="K51" i="1"/>
  <c r="K76" i="1"/>
  <c r="K44" i="1"/>
  <c r="K28" i="1"/>
  <c r="K73" i="1"/>
  <c r="K57" i="1"/>
  <c r="K41" i="1"/>
  <c r="K9" i="1"/>
  <c r="K71" i="1"/>
  <c r="K55" i="1"/>
  <c r="K39" i="1"/>
  <c r="K23" i="1"/>
  <c r="K80" i="1"/>
  <c r="K64" i="1"/>
  <c r="K48" i="1"/>
  <c r="K32" i="1"/>
  <c r="K16" i="1"/>
  <c r="K77" i="1"/>
  <c r="K61" i="1"/>
  <c r="K45" i="1"/>
  <c r="K29" i="1"/>
  <c r="K13" i="1"/>
  <c r="K35" i="1"/>
  <c r="K60" i="1"/>
  <c r="K12" i="1"/>
  <c r="K66" i="1"/>
  <c r="K50" i="1"/>
  <c r="K34" i="1"/>
  <c r="K18" i="1"/>
  <c r="K75" i="1"/>
  <c r="K59" i="1"/>
  <c r="K43" i="1"/>
  <c r="K27" i="1"/>
  <c r="K11" i="1"/>
  <c r="K68" i="1"/>
  <c r="K52" i="1"/>
  <c r="K36" i="1"/>
  <c r="K20" i="1"/>
  <c r="K81" i="1"/>
  <c r="K65" i="1"/>
  <c r="K49" i="1"/>
  <c r="K33" i="1"/>
  <c r="K17" i="1"/>
  <c r="K67" i="1"/>
  <c r="K19" i="1"/>
  <c r="K25" i="1"/>
  <c r="K70" i="1"/>
  <c r="K54" i="1"/>
  <c r="K38" i="1"/>
  <c r="K22" i="1"/>
  <c r="K79" i="1"/>
  <c r="K63" i="1"/>
  <c r="K47" i="1"/>
  <c r="K31" i="1"/>
  <c r="K15" i="1"/>
  <c r="K72" i="1"/>
  <c r="K56" i="1"/>
  <c r="K40" i="1"/>
  <c r="K24" i="1"/>
  <c r="K8" i="1"/>
  <c r="K69" i="1"/>
  <c r="K53" i="1"/>
  <c r="K37" i="1"/>
  <c r="K21" i="1"/>
  <c r="K85" i="1" l="1"/>
  <c r="K84" i="1"/>
  <c r="K83" i="1"/>
</calcChain>
</file>

<file path=xl/sharedStrings.xml><?xml version="1.0" encoding="utf-8"?>
<sst xmlns="http://schemas.openxmlformats.org/spreadsheetml/2006/main" count="92" uniqueCount="90">
  <si>
    <t>Protein List</t>
  </si>
  <si>
    <t>GAPDH</t>
  </si>
  <si>
    <t>Antibody Array Assay Results</t>
  </si>
  <si>
    <t>Median Signal</t>
  </si>
  <si>
    <t>Data Normalized to Median Signal</t>
  </si>
  <si>
    <t>14.3.3 Pan</t>
  </si>
  <si>
    <t xml:space="preserve">Acinus </t>
  </si>
  <si>
    <t xml:space="preserve">AIF (Apoptosis Inducing Factor) </t>
  </si>
  <si>
    <t>Alpha-1-antichymotrypsin</t>
  </si>
  <si>
    <t>alpha-1-antitrypsin</t>
  </si>
  <si>
    <t xml:space="preserve">ARC </t>
  </si>
  <si>
    <t xml:space="preserve">Ask1 / MAPKKK5 </t>
  </si>
  <si>
    <t>ATM</t>
  </si>
  <si>
    <t xml:space="preserve">BAG-1 </t>
  </si>
  <si>
    <t xml:space="preserve">Bak </t>
  </si>
  <si>
    <t xml:space="preserve">Bax </t>
  </si>
  <si>
    <t xml:space="preserve">Bcl10 / CIPER / CLAP / mE10 </t>
  </si>
  <si>
    <t xml:space="preserve">bcl-2a </t>
  </si>
  <si>
    <t>Bcl-6</t>
  </si>
  <si>
    <t xml:space="preserve">bcl-X </t>
  </si>
  <si>
    <t xml:space="preserve">bcl-XL </t>
  </si>
  <si>
    <t>Beta actin</t>
  </si>
  <si>
    <t xml:space="preserve">Bim (BOD) </t>
  </si>
  <si>
    <t xml:space="preserve">Caspase 1 </t>
  </si>
  <si>
    <t xml:space="preserve">Caspase 2 </t>
  </si>
  <si>
    <t xml:space="preserve">Caspase 3 </t>
  </si>
  <si>
    <t xml:space="preserve">Caspase 5 </t>
  </si>
  <si>
    <t xml:space="preserve">Caspase 6 (Mch 2) </t>
  </si>
  <si>
    <t xml:space="preserve">Caspase 7 (Mch 3) </t>
  </si>
  <si>
    <t xml:space="preserve">Caspase 8 (FLICE) </t>
  </si>
  <si>
    <t>Cathepsin D</t>
  </si>
  <si>
    <t xml:space="preserve">CD137 (4-1BB) </t>
  </si>
  <si>
    <t xml:space="preserve">CD14 </t>
  </si>
  <si>
    <t xml:space="preserve">CD95 / Fas </t>
  </si>
  <si>
    <t>CDK2</t>
  </si>
  <si>
    <t>CDK4</t>
  </si>
  <si>
    <t>CDK5</t>
  </si>
  <si>
    <t xml:space="preserve">c-fos </t>
  </si>
  <si>
    <t xml:space="preserve">CIDE-A </t>
  </si>
  <si>
    <t xml:space="preserve">CIDE-B </t>
  </si>
  <si>
    <t xml:space="preserve">c-jun </t>
  </si>
  <si>
    <t xml:space="preserve">CREB </t>
  </si>
  <si>
    <t xml:space="preserve">CREB-Binding Protein </t>
  </si>
  <si>
    <t xml:space="preserve">Cytochrome c </t>
  </si>
  <si>
    <t xml:space="preserve">D4-GDI </t>
  </si>
  <si>
    <t xml:space="preserve">Daxx </t>
  </si>
  <si>
    <t>DcR1</t>
  </si>
  <si>
    <t xml:space="preserve">DcR2 / TRAIL-R4 / TRUNDD </t>
  </si>
  <si>
    <t>DFF40 (DNA Fragmentation Factor 40) / CAD</t>
  </si>
  <si>
    <t xml:space="preserve">DFF45 / ICAD </t>
  </si>
  <si>
    <t xml:space="preserve">DR3 </t>
  </si>
  <si>
    <t xml:space="preserve">DR5 </t>
  </si>
  <si>
    <t>ERK1</t>
  </si>
  <si>
    <t>ERK2</t>
  </si>
  <si>
    <t>Fas-ligand</t>
  </si>
  <si>
    <t xml:space="preserve">FLIP </t>
  </si>
  <si>
    <t xml:space="preserve">Granzyme B </t>
  </si>
  <si>
    <t xml:space="preserve">Heat Shock Protein 70/hsp70 </t>
  </si>
  <si>
    <t xml:space="preserve">I-FLICE / CASPER </t>
  </si>
  <si>
    <t xml:space="preserve">IGF-1R </t>
  </si>
  <si>
    <t>IGF-I</t>
  </si>
  <si>
    <t xml:space="preserve">I-Kappa-B Kinase b (IKKb) </t>
  </si>
  <si>
    <t xml:space="preserve">JNK Activating kinase (JKK1) </t>
  </si>
  <si>
    <t xml:space="preserve">MADD </t>
  </si>
  <si>
    <t xml:space="preserve">Mcl-1 </t>
  </si>
  <si>
    <t xml:space="preserve">Mekk-1 </t>
  </si>
  <si>
    <t xml:space="preserve">NF kappa B / p50 </t>
  </si>
  <si>
    <t xml:space="preserve">NF kappa B / p65 (Rel A) </t>
  </si>
  <si>
    <t xml:space="preserve">p53 </t>
  </si>
  <si>
    <t xml:space="preserve">PARP </t>
  </si>
  <si>
    <t>PARP (Poly ADP-Ribose Polymerase)</t>
  </si>
  <si>
    <t xml:space="preserve">Prohibitin </t>
  </si>
  <si>
    <t xml:space="preserve">RAIDD </t>
  </si>
  <si>
    <t xml:space="preserve">SODD (Silencer of Death Domain) </t>
  </si>
  <si>
    <t xml:space="preserve">Survivin </t>
  </si>
  <si>
    <t>TNF alpha</t>
  </si>
  <si>
    <t xml:space="preserve">TNFa </t>
  </si>
  <si>
    <t xml:space="preserve">TRADD </t>
  </si>
  <si>
    <t>Fold Change between Samples</t>
  </si>
  <si>
    <t xml:space="preserve">Average Signal of Replicate Spots </t>
  </si>
  <si>
    <t>CV of Replicates</t>
  </si>
  <si>
    <t>Average of Empty Spots</t>
  </si>
  <si>
    <t>Average of Negative Controls</t>
  </si>
  <si>
    <t>Average of Positive Makers</t>
  </si>
  <si>
    <t>FADD (FAS-Associated death domain-containing Protein)</t>
  </si>
  <si>
    <r>
      <rPr>
        <b/>
        <sz val="10"/>
        <color indexed="30"/>
        <rFont val="Calibri"/>
        <family val="2"/>
      </rPr>
      <t>Slide 1</t>
    </r>
    <r>
      <rPr>
        <b/>
        <sz val="10"/>
        <color indexed="8"/>
        <rFont val="Calibri"/>
        <family val="2"/>
      </rPr>
      <t xml:space="preserve"> (4000013955) - Control</t>
    </r>
  </si>
  <si>
    <r>
      <rPr>
        <b/>
        <sz val="10"/>
        <color indexed="30"/>
        <rFont val="Calibri"/>
        <family val="2"/>
      </rPr>
      <t>Slide 2</t>
    </r>
    <r>
      <rPr>
        <b/>
        <sz val="10"/>
        <color indexed="8"/>
        <rFont val="Calibri"/>
        <family val="2"/>
      </rPr>
      <t xml:space="preserve"> (4000013956) - Treatment</t>
    </r>
  </si>
  <si>
    <t>Treatment/Control</t>
  </si>
  <si>
    <r>
      <rPr>
        <b/>
        <sz val="10"/>
        <color indexed="30"/>
        <rFont val="Calibri"/>
        <family val="2"/>
      </rPr>
      <t>Slide 1</t>
    </r>
    <r>
      <rPr>
        <b/>
        <sz val="10"/>
        <color indexed="8"/>
        <rFont val="Calibri"/>
        <family val="2"/>
      </rPr>
      <t xml:space="preserve"> (4000012984) - Control</t>
    </r>
  </si>
  <si>
    <r>
      <rPr>
        <b/>
        <sz val="10"/>
        <color indexed="30"/>
        <rFont val="Calibri"/>
        <family val="2"/>
      </rPr>
      <t>Slide 2</t>
    </r>
    <r>
      <rPr>
        <b/>
        <sz val="10"/>
        <color indexed="8"/>
        <rFont val="Calibri"/>
        <family val="2"/>
      </rPr>
      <t xml:space="preserve"> (4000012985) - Treatment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</si>
</sst>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5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indexed="30"/>
      <name val="Calibri"/>
      <family val="2"/>
    </font>
    <font>
      <b/>
      <sz val="10"/>
      <color indexed="8"/>
      <name val="Calibri"/>
      <family val="2"/>
    </font>
    <font>
      <sz val="10"/>
      <color rgb="FF0070C0"/>
      <name val="Calibri"/>
      <family val="2"/>
      <scheme val="minor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 style="medium">
        <color indexed="64"/>
      </right>
      <top style="medium">
        <color indexed="64"/>
      </top>
      <bottom/>
      <diagonal/>
    </border>
    <border>
      <left style="thick">
        <color theme="4"/>
      </left>
      <right style="medium">
        <color indexed="64"/>
      </right>
      <top/>
      <bottom style="medium">
        <color indexed="64"/>
      </bottom>
      <diagonal/>
    </border>
    <border>
      <left style="thick">
        <color theme="4"/>
      </left>
      <right/>
      <top style="medium">
        <color indexed="64"/>
      </top>
      <bottom style="thin">
        <color indexed="64"/>
      </bottom>
      <diagonal/>
    </border>
    <border>
      <left style="thick">
        <color theme="4"/>
      </left>
      <right/>
      <top style="thin">
        <color indexed="64"/>
      </top>
      <bottom style="thin">
        <color indexed="64"/>
      </bottom>
      <diagonal/>
    </border>
    <border>
      <left style="thick">
        <color theme="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theme="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 applyAlignment="1">
      <alignment vertical="center" wrapText="1"/>
    </xf>
    <xf numFmtId="0" fontId="0" fillId="3" borderId="9" xfId="0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" fontId="10" fillId="0" borderId="0" xfId="0" applyNumberFormat="1" applyFont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10" fillId="0" borderId="10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8" fillId="2" borderId="13" xfId="0" applyNumberFormat="1" applyFont="1" applyFill="1" applyBorder="1" applyAlignment="1">
      <alignment vertical="center"/>
    </xf>
    <xf numFmtId="49" fontId="8" fillId="2" borderId="14" xfId="0" applyNumberFormat="1" applyFont="1" applyFill="1" applyBorder="1" applyAlignment="1">
      <alignment vertical="center"/>
    </xf>
    <xf numFmtId="49" fontId="8" fillId="2" borderId="15" xfId="0" applyNumberFormat="1" applyFont="1" applyFill="1" applyBorder="1" applyAlignment="1">
      <alignment vertical="center"/>
    </xf>
    <xf numFmtId="1" fontId="11" fillId="0" borderId="3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0" fontId="4" fillId="0" borderId="0" xfId="0" applyFont="1"/>
    <xf numFmtId="2" fontId="11" fillId="0" borderId="3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9" fillId="4" borderId="16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1" fontId="14" fillId="0" borderId="6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1" fontId="14" fillId="0" borderId="7" xfId="0" applyNumberFormat="1" applyFont="1" applyBorder="1" applyAlignment="1">
      <alignment horizontal="center"/>
    </xf>
    <xf numFmtId="1" fontId="14" fillId="0" borderId="8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2" fontId="14" fillId="0" borderId="8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15" fillId="3" borderId="1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"/>
  <sheetViews>
    <sheetView showGridLines="0" tabSelected="1" zoomScaleNormal="100" workbookViewId="0">
      <selection activeCell="K8" sqref="K8"/>
    </sheetView>
  </sheetViews>
  <sheetFormatPr defaultRowHeight="15" x14ac:dyDescent="0.25"/>
  <cols>
    <col min="1" max="1" width="31.7109375" style="15" customWidth="1"/>
    <col min="2" max="3" width="28.85546875" style="17" customWidth="1"/>
    <col min="4" max="4" width="4.7109375" style="7" customWidth="1"/>
    <col min="5" max="6" width="28.42578125" style="7" customWidth="1"/>
    <col min="7" max="7" width="5.28515625" customWidth="1"/>
    <col min="8" max="9" width="28.7109375" style="8" customWidth="1"/>
    <col min="10" max="10" width="9.140625" style="8"/>
    <col min="11" max="11" width="30.85546875" style="8" customWidth="1"/>
    <col min="12" max="16384" width="9.140625" style="8"/>
  </cols>
  <sheetData>
    <row r="1" spans="1:11" s="4" customFormat="1" ht="19.5" customHeight="1" thickBot="1" x14ac:dyDescent="0.3">
      <c r="A1" s="57" t="s">
        <v>2</v>
      </c>
      <c r="B1" s="57"/>
      <c r="C1" s="57"/>
      <c r="D1" s="2"/>
      <c r="E1" s="3"/>
      <c r="F1" s="3"/>
    </row>
    <row r="2" spans="1:11" s="1" customFormat="1" ht="13.5" thickTop="1" x14ac:dyDescent="0.25">
      <c r="A2" s="13"/>
      <c r="B2" s="16"/>
      <c r="C2" s="16"/>
      <c r="D2" s="5"/>
      <c r="E2" s="6"/>
      <c r="F2" s="6"/>
    </row>
    <row r="4" spans="1:11" s="1" customFormat="1" ht="13.5" thickBot="1" x14ac:dyDescent="0.3">
      <c r="A4" s="14" t="s">
        <v>3</v>
      </c>
      <c r="B4" s="9">
        <f>MEDIAN(B7:B81)</f>
        <v>756.33333333333337</v>
      </c>
      <c r="C4" s="9">
        <f>MEDIAN(C7:C81)</f>
        <v>694.83333333333337</v>
      </c>
      <c r="D4" s="5"/>
      <c r="E4" s="5"/>
      <c r="F4" s="5"/>
    </row>
    <row r="5" spans="1:11" s="1" customFormat="1" ht="13.5" customHeight="1" thickBot="1" x14ac:dyDescent="0.3">
      <c r="A5" s="58" t="s">
        <v>0</v>
      </c>
      <c r="B5" s="62" t="s">
        <v>79</v>
      </c>
      <c r="C5" s="63"/>
      <c r="D5" s="5"/>
      <c r="E5" s="60" t="s">
        <v>80</v>
      </c>
      <c r="F5" s="61"/>
      <c r="H5" s="55" t="s">
        <v>4</v>
      </c>
      <c r="I5" s="56"/>
      <c r="K5" s="34" t="s">
        <v>78</v>
      </c>
    </row>
    <row r="6" spans="1:11" s="1" customFormat="1" ht="15.75" customHeight="1" thickBot="1" x14ac:dyDescent="0.25">
      <c r="A6" s="59"/>
      <c r="B6" s="54" t="s">
        <v>88</v>
      </c>
      <c r="C6" s="54" t="s">
        <v>89</v>
      </c>
      <c r="D6" s="5"/>
      <c r="E6" s="54" t="s">
        <v>85</v>
      </c>
      <c r="F6" s="54" t="s">
        <v>86</v>
      </c>
      <c r="H6" s="54" t="s">
        <v>85</v>
      </c>
      <c r="I6" s="54" t="s">
        <v>86</v>
      </c>
      <c r="K6" s="35" t="s">
        <v>87</v>
      </c>
    </row>
    <row r="7" spans="1:11" s="1" customFormat="1" ht="12.75" x14ac:dyDescent="0.2">
      <c r="A7" s="51" t="s">
        <v>5</v>
      </c>
      <c r="B7" s="21">
        <v>896.5</v>
      </c>
      <c r="C7" s="22">
        <v>926</v>
      </c>
      <c r="D7" s="23"/>
      <c r="E7" s="24">
        <v>0.17293236728139241</v>
      </c>
      <c r="F7" s="25">
        <v>6.3242750344421991E-2</v>
      </c>
      <c r="H7" s="10">
        <f>B7/B$4</f>
        <v>1.1853239312472454</v>
      </c>
      <c r="I7" s="64">
        <f>C7/C$4</f>
        <v>1.3326936915327416</v>
      </c>
      <c r="K7" s="36">
        <f>I7/H7</f>
        <v>1.1243286804565127</v>
      </c>
    </row>
    <row r="8" spans="1:11" s="1" customFormat="1" ht="12.75" x14ac:dyDescent="0.2">
      <c r="A8" s="52" t="s">
        <v>6</v>
      </c>
      <c r="B8" s="26">
        <v>2536.5</v>
      </c>
      <c r="C8" s="27">
        <v>1789.1666666666667</v>
      </c>
      <c r="D8" s="23"/>
      <c r="E8" s="28">
        <v>0.1518276220333746</v>
      </c>
      <c r="F8" s="29">
        <v>6.8784264470362719E-2</v>
      </c>
      <c r="H8" s="11">
        <f t="shared" ref="H8:H71" si="0">B8/B$4</f>
        <v>3.3536800352578227</v>
      </c>
      <c r="I8" s="65">
        <f t="shared" ref="I8:I71" si="1">C8/C$4</f>
        <v>2.5749580235068361</v>
      </c>
      <c r="K8" s="37">
        <f>I8/H8</f>
        <v>0.76780074319429814</v>
      </c>
    </row>
    <row r="9" spans="1:11" s="1" customFormat="1" ht="12.75" x14ac:dyDescent="0.2">
      <c r="A9" s="52" t="s">
        <v>7</v>
      </c>
      <c r="B9" s="26">
        <v>17990.166666666668</v>
      </c>
      <c r="C9" s="27">
        <v>9542</v>
      </c>
      <c r="D9" s="23"/>
      <c r="E9" s="28">
        <v>0.1160206343915389</v>
      </c>
      <c r="F9" s="29">
        <v>4.0957655366994403E-2</v>
      </c>
      <c r="H9" s="11">
        <f t="shared" si="0"/>
        <v>23.786029087703835</v>
      </c>
      <c r="I9" s="65">
        <f t="shared" si="1"/>
        <v>13.73278963780283</v>
      </c>
      <c r="K9" s="37">
        <f>I9/H9</f>
        <v>0.57734687816815888</v>
      </c>
    </row>
    <row r="10" spans="1:11" s="1" customFormat="1" ht="12.75" x14ac:dyDescent="0.2">
      <c r="A10" s="52" t="s">
        <v>8</v>
      </c>
      <c r="B10" s="26">
        <v>479.5</v>
      </c>
      <c r="C10" s="27">
        <v>610.33333333333337</v>
      </c>
      <c r="D10" s="23"/>
      <c r="E10" s="28">
        <v>7.0374617731573219E-2</v>
      </c>
      <c r="F10" s="29">
        <v>4.3653724384585216E-2</v>
      </c>
      <c r="H10" s="11">
        <f t="shared" si="0"/>
        <v>0.63397972675187308</v>
      </c>
      <c r="I10" s="65">
        <f t="shared" si="1"/>
        <v>0.878388102662509</v>
      </c>
      <c r="K10" s="37">
        <f>I10/H10</f>
        <v>1.385514497699849</v>
      </c>
    </row>
    <row r="11" spans="1:11" s="1" customFormat="1" ht="12.75" x14ac:dyDescent="0.2">
      <c r="A11" s="52" t="s">
        <v>9</v>
      </c>
      <c r="B11" s="26">
        <v>776.5</v>
      </c>
      <c r="C11" s="27">
        <v>864.33333333333337</v>
      </c>
      <c r="D11" s="23"/>
      <c r="E11" s="28">
        <v>6.0523900067319308E-2</v>
      </c>
      <c r="F11" s="29">
        <v>8.5426251693884431E-2</v>
      </c>
      <c r="H11" s="11">
        <f t="shared" si="0"/>
        <v>1.0266637285147642</v>
      </c>
      <c r="I11" s="65">
        <f t="shared" si="1"/>
        <v>1.2439433917006477</v>
      </c>
      <c r="K11" s="37">
        <f>I11/H11</f>
        <v>1.2116366412400814</v>
      </c>
    </row>
    <row r="12" spans="1:11" s="1" customFormat="1" ht="12.75" x14ac:dyDescent="0.2">
      <c r="A12" s="52" t="s">
        <v>10</v>
      </c>
      <c r="B12" s="26">
        <v>559.66666666666663</v>
      </c>
      <c r="C12" s="27">
        <v>616.66666666666663</v>
      </c>
      <c r="D12" s="23"/>
      <c r="E12" s="28">
        <v>3.5424494891967154E-2</v>
      </c>
      <c r="F12" s="29">
        <v>0.15616028176578328</v>
      </c>
      <c r="H12" s="11">
        <f t="shared" si="0"/>
        <v>0.73997355663287778</v>
      </c>
      <c r="I12" s="65">
        <f t="shared" si="1"/>
        <v>0.88750299832094015</v>
      </c>
      <c r="K12" s="37">
        <f>I12/H12</f>
        <v>1.19937123477678</v>
      </c>
    </row>
    <row r="13" spans="1:11" s="1" customFormat="1" ht="12.75" x14ac:dyDescent="0.2">
      <c r="A13" s="52" t="s">
        <v>11</v>
      </c>
      <c r="B13" s="26">
        <v>510</v>
      </c>
      <c r="C13" s="27">
        <v>561.66666666666663</v>
      </c>
      <c r="D13" s="23"/>
      <c r="E13" s="28">
        <v>6.7674049744660278E-2</v>
      </c>
      <c r="F13" s="29">
        <v>0.10099000126524767</v>
      </c>
      <c r="H13" s="11">
        <f t="shared" si="0"/>
        <v>0.6743058616130454</v>
      </c>
      <c r="I13" s="65">
        <f t="shared" si="1"/>
        <v>0.80834732549772115</v>
      </c>
      <c r="K13" s="37">
        <f>I13/H13</f>
        <v>1.1987843670289733</v>
      </c>
    </row>
    <row r="14" spans="1:11" s="1" customFormat="1" ht="12.75" x14ac:dyDescent="0.2">
      <c r="A14" s="52" t="s">
        <v>12</v>
      </c>
      <c r="B14" s="26">
        <v>709.5</v>
      </c>
      <c r="C14" s="27">
        <v>670.66666666666663</v>
      </c>
      <c r="D14" s="23"/>
      <c r="E14" s="28">
        <v>0.14468537581937496</v>
      </c>
      <c r="F14" s="29">
        <v>0.150909561649959</v>
      </c>
      <c r="H14" s="11">
        <f t="shared" si="0"/>
        <v>0.93807844865579548</v>
      </c>
      <c r="I14" s="65">
        <f t="shared" si="1"/>
        <v>0.96521947709282796</v>
      </c>
      <c r="K14" s="37">
        <f>I14/H14</f>
        <v>1.0289325785875625</v>
      </c>
    </row>
    <row r="15" spans="1:11" s="1" customFormat="1" ht="12.75" x14ac:dyDescent="0.2">
      <c r="A15" s="52" t="s">
        <v>13</v>
      </c>
      <c r="B15" s="26">
        <v>412.5</v>
      </c>
      <c r="C15" s="27">
        <v>531.33333333333337</v>
      </c>
      <c r="D15" s="23"/>
      <c r="E15" s="28">
        <v>0.11840383186909781</v>
      </c>
      <c r="F15" s="29">
        <v>0.30465780823828997</v>
      </c>
      <c r="H15" s="11">
        <f t="shared" si="0"/>
        <v>0.54539444689290428</v>
      </c>
      <c r="I15" s="65">
        <f t="shared" si="1"/>
        <v>0.76469177260733989</v>
      </c>
      <c r="K15" s="37">
        <f>I15/H15</f>
        <v>1.4020893996331754</v>
      </c>
    </row>
    <row r="16" spans="1:11" s="1" customFormat="1" ht="12.75" x14ac:dyDescent="0.2">
      <c r="A16" s="52" t="s">
        <v>14</v>
      </c>
      <c r="B16" s="26">
        <v>670.66666666666663</v>
      </c>
      <c r="C16" s="27">
        <v>615.83333333333337</v>
      </c>
      <c r="D16" s="23"/>
      <c r="E16" s="28">
        <v>0.12299400435713344</v>
      </c>
      <c r="F16" s="29">
        <v>4.1442846061236001E-2</v>
      </c>
      <c r="H16" s="11">
        <f t="shared" si="0"/>
        <v>0.88673424416042301</v>
      </c>
      <c r="I16" s="65">
        <f t="shared" si="1"/>
        <v>0.8863036699448309</v>
      </c>
      <c r="K16" s="37">
        <f>I16/H16</f>
        <v>0.99951442699046789</v>
      </c>
    </row>
    <row r="17" spans="1:11" s="1" customFormat="1" ht="12.75" x14ac:dyDescent="0.2">
      <c r="A17" s="52" t="s">
        <v>15</v>
      </c>
      <c r="B17" s="26">
        <v>842</v>
      </c>
      <c r="C17" s="27">
        <v>717.83333333333337</v>
      </c>
      <c r="D17" s="23"/>
      <c r="E17" s="28">
        <v>2.8104892081233332E-2</v>
      </c>
      <c r="F17" s="29">
        <v>0.22318952293841179</v>
      </c>
      <c r="H17" s="11">
        <f t="shared" si="0"/>
        <v>1.1132657558395769</v>
      </c>
      <c r="I17" s="65">
        <f t="shared" si="1"/>
        <v>1.0331014631806188</v>
      </c>
      <c r="K17" s="37">
        <f>I17/H17</f>
        <v>0.92799177353793516</v>
      </c>
    </row>
    <row r="18" spans="1:11" s="1" customFormat="1" ht="12.75" x14ac:dyDescent="0.2">
      <c r="A18" s="52" t="s">
        <v>16</v>
      </c>
      <c r="B18" s="26">
        <v>1424</v>
      </c>
      <c r="C18" s="27">
        <v>1249.1666666666667</v>
      </c>
      <c r="D18" s="23"/>
      <c r="E18" s="28">
        <v>7.119692201444007E-2</v>
      </c>
      <c r="F18" s="29">
        <v>3.9877239358715094E-2</v>
      </c>
      <c r="H18" s="11">
        <f t="shared" si="0"/>
        <v>1.8827677390921109</v>
      </c>
      <c r="I18" s="65">
        <f t="shared" si="1"/>
        <v>1.7977932357879587</v>
      </c>
      <c r="K18" s="37">
        <f>I18/H18</f>
        <v>0.95486724063737793</v>
      </c>
    </row>
    <row r="19" spans="1:11" s="1" customFormat="1" ht="12.75" x14ac:dyDescent="0.2">
      <c r="A19" s="52" t="s">
        <v>17</v>
      </c>
      <c r="B19" s="26">
        <v>919.16666666666663</v>
      </c>
      <c r="C19" s="27">
        <v>732.5</v>
      </c>
      <c r="D19" s="23"/>
      <c r="E19" s="28">
        <v>0.11570592400259797</v>
      </c>
      <c r="F19" s="29">
        <v>0.15613534360969628</v>
      </c>
      <c r="H19" s="11">
        <f t="shared" si="0"/>
        <v>1.2152930806522697</v>
      </c>
      <c r="I19" s="65">
        <f t="shared" si="1"/>
        <v>1.0542096426001439</v>
      </c>
      <c r="K19" s="37">
        <f>I19/H19</f>
        <v>0.86745301144505049</v>
      </c>
    </row>
    <row r="20" spans="1:11" s="1" customFormat="1" ht="12.75" x14ac:dyDescent="0.2">
      <c r="A20" s="52" t="s">
        <v>18</v>
      </c>
      <c r="B20" s="26">
        <v>372.5</v>
      </c>
      <c r="C20" s="27">
        <v>400.66666666666669</v>
      </c>
      <c r="D20" s="23"/>
      <c r="E20" s="28">
        <v>2.0497835349069609E-2</v>
      </c>
      <c r="F20" s="29">
        <v>0.11153548715246935</v>
      </c>
      <c r="H20" s="11">
        <f t="shared" si="0"/>
        <v>0.49250771264874393</v>
      </c>
      <c r="I20" s="65">
        <f t="shared" si="1"/>
        <v>0.57663708323338925</v>
      </c>
      <c r="K20" s="37">
        <f>I20/H20</f>
        <v>1.1708183819745506</v>
      </c>
    </row>
    <row r="21" spans="1:11" s="1" customFormat="1" ht="12.75" x14ac:dyDescent="0.2">
      <c r="A21" s="52" t="s">
        <v>19</v>
      </c>
      <c r="B21" s="26">
        <v>878.33333333333337</v>
      </c>
      <c r="C21" s="27">
        <v>749.16666666666663</v>
      </c>
      <c r="D21" s="23"/>
      <c r="E21" s="28">
        <v>6.4475486696265238E-2</v>
      </c>
      <c r="F21" s="29">
        <v>9.0071597679961285E-2</v>
      </c>
      <c r="H21" s="11">
        <f t="shared" si="0"/>
        <v>1.1613045394446893</v>
      </c>
      <c r="I21" s="65">
        <f t="shared" si="1"/>
        <v>1.0781962101223315</v>
      </c>
      <c r="K21" s="37">
        <f>I21/H21</f>
        <v>0.92843537031027334</v>
      </c>
    </row>
    <row r="22" spans="1:11" s="1" customFormat="1" ht="12.75" x14ac:dyDescent="0.2">
      <c r="A22" s="52" t="s">
        <v>20</v>
      </c>
      <c r="B22" s="26">
        <v>10796.333333333334</v>
      </c>
      <c r="C22" s="27">
        <v>7214.333333333333</v>
      </c>
      <c r="D22" s="23"/>
      <c r="E22" s="28">
        <v>8.8446202919203659E-2</v>
      </c>
      <c r="F22" s="29">
        <v>0.27190184518464688</v>
      </c>
      <c r="H22" s="11">
        <f t="shared" si="0"/>
        <v>14.274570295284267</v>
      </c>
      <c r="I22" s="65">
        <f t="shared" si="1"/>
        <v>10.382825617654113</v>
      </c>
      <c r="K22" s="37">
        <f>I22/H22</f>
        <v>0.72736519579045911</v>
      </c>
    </row>
    <row r="23" spans="1:11" s="1" customFormat="1" ht="12.75" x14ac:dyDescent="0.2">
      <c r="A23" s="52" t="s">
        <v>21</v>
      </c>
      <c r="B23" s="26">
        <v>10160.333333333334</v>
      </c>
      <c r="C23" s="27">
        <v>7838.833333333333</v>
      </c>
      <c r="D23" s="23"/>
      <c r="E23" s="28">
        <v>0.15794913248394671</v>
      </c>
      <c r="F23" s="29">
        <v>0.12965607761995235</v>
      </c>
      <c r="H23" s="11">
        <f t="shared" si="0"/>
        <v>13.433671220802115</v>
      </c>
      <c r="I23" s="65">
        <f t="shared" si="1"/>
        <v>11.281602302710482</v>
      </c>
      <c r="K23" s="37">
        <f>I23/H23</f>
        <v>0.83980038794167133</v>
      </c>
    </row>
    <row r="24" spans="1:11" s="1" customFormat="1" ht="12.75" x14ac:dyDescent="0.2">
      <c r="A24" s="52" t="s">
        <v>22</v>
      </c>
      <c r="B24" s="26">
        <v>835.5</v>
      </c>
      <c r="C24" s="27">
        <v>681.83333333333337</v>
      </c>
      <c r="D24" s="23"/>
      <c r="E24" s="28">
        <v>0.23046701004735223</v>
      </c>
      <c r="F24" s="29">
        <v>0.21145469418421667</v>
      </c>
      <c r="H24" s="11">
        <f t="shared" si="0"/>
        <v>1.1046716615249008</v>
      </c>
      <c r="I24" s="65">
        <f t="shared" si="1"/>
        <v>0.9812904773326937</v>
      </c>
      <c r="K24" s="37">
        <f>I24/H24</f>
        <v>0.88830963218347581</v>
      </c>
    </row>
    <row r="25" spans="1:11" s="1" customFormat="1" ht="12.75" x14ac:dyDescent="0.2">
      <c r="A25" s="52" t="s">
        <v>23</v>
      </c>
      <c r="B25" s="26">
        <v>1555.5</v>
      </c>
      <c r="C25" s="27">
        <v>1136.1666666666667</v>
      </c>
      <c r="D25" s="23"/>
      <c r="E25" s="28">
        <v>6.4965571192065974E-2</v>
      </c>
      <c r="F25" s="29">
        <v>0.19464025456138093</v>
      </c>
      <c r="H25" s="11">
        <f t="shared" si="0"/>
        <v>2.0566328779197884</v>
      </c>
      <c r="I25" s="65">
        <f t="shared" si="1"/>
        <v>1.6351643079875271</v>
      </c>
      <c r="K25" s="37">
        <f>I25/H25</f>
        <v>0.79506864134226918</v>
      </c>
    </row>
    <row r="26" spans="1:11" s="1" customFormat="1" ht="12.75" x14ac:dyDescent="0.2">
      <c r="A26" s="52" t="s">
        <v>24</v>
      </c>
      <c r="B26" s="26">
        <v>633.66666666666663</v>
      </c>
      <c r="C26" s="27">
        <v>604.16666666666663</v>
      </c>
      <c r="D26" s="23"/>
      <c r="E26" s="28">
        <v>0.13325387344311432</v>
      </c>
      <c r="F26" s="29">
        <v>4.272033881413926E-2</v>
      </c>
      <c r="H26" s="11">
        <f t="shared" si="0"/>
        <v>0.83781401498457464</v>
      </c>
      <c r="I26" s="65">
        <f t="shared" si="1"/>
        <v>0.86951307267929945</v>
      </c>
      <c r="K26" s="37">
        <f>I26/H26</f>
        <v>1.0378354349864969</v>
      </c>
    </row>
    <row r="27" spans="1:11" s="1" customFormat="1" ht="12.75" x14ac:dyDescent="0.2">
      <c r="A27" s="52" t="s">
        <v>25</v>
      </c>
      <c r="B27" s="26">
        <v>586.16666666666663</v>
      </c>
      <c r="C27" s="27">
        <v>565.16666666666663</v>
      </c>
      <c r="D27" s="23"/>
      <c r="E27" s="28">
        <v>0.16159846419346927</v>
      </c>
      <c r="F27" s="29">
        <v>0.19811606627184031</v>
      </c>
      <c r="H27" s="11">
        <f t="shared" si="0"/>
        <v>0.77501101806963413</v>
      </c>
      <c r="I27" s="65">
        <f t="shared" si="1"/>
        <v>0.81338450467738055</v>
      </c>
      <c r="K27" s="37">
        <f>I27/H27</f>
        <v>1.0495134723417552</v>
      </c>
    </row>
    <row r="28" spans="1:11" s="1" customFormat="1" ht="12.75" x14ac:dyDescent="0.2">
      <c r="A28" s="52" t="s">
        <v>26</v>
      </c>
      <c r="B28" s="26">
        <v>548.5</v>
      </c>
      <c r="C28" s="27">
        <v>451.5</v>
      </c>
      <c r="D28" s="23"/>
      <c r="E28" s="28">
        <v>5.5643545896196363E-2</v>
      </c>
      <c r="F28" s="29">
        <v>2.1824879789280199E-2</v>
      </c>
      <c r="H28" s="11">
        <f t="shared" si="0"/>
        <v>0.72520934332304976</v>
      </c>
      <c r="I28" s="65">
        <f t="shared" si="1"/>
        <v>0.64979611417606142</v>
      </c>
      <c r="K28" s="37">
        <f>I28/H28</f>
        <v>0.89601177943815469</v>
      </c>
    </row>
    <row r="29" spans="1:11" s="1" customFormat="1" ht="12.75" x14ac:dyDescent="0.2">
      <c r="A29" s="52" t="s">
        <v>27</v>
      </c>
      <c r="B29" s="26">
        <v>820</v>
      </c>
      <c r="C29" s="27">
        <v>657.5</v>
      </c>
      <c r="D29" s="23"/>
      <c r="E29" s="28">
        <v>0.19114701213948199</v>
      </c>
      <c r="F29" s="29">
        <v>0.17659556541859389</v>
      </c>
      <c r="H29" s="11">
        <f t="shared" si="0"/>
        <v>1.0841780520052886</v>
      </c>
      <c r="I29" s="65">
        <f t="shared" si="1"/>
        <v>0.94627008875029983</v>
      </c>
      <c r="K29" s="37">
        <f>I29/H29</f>
        <v>0.87279952494895552</v>
      </c>
    </row>
    <row r="30" spans="1:11" s="1" customFormat="1" ht="12.75" x14ac:dyDescent="0.2">
      <c r="A30" s="52" t="s">
        <v>28</v>
      </c>
      <c r="B30" s="26">
        <v>3833.8333333333335</v>
      </c>
      <c r="C30" s="27">
        <v>2733.3333333333335</v>
      </c>
      <c r="D30" s="23"/>
      <c r="E30" s="28">
        <v>3.3933257279473571E-2</v>
      </c>
      <c r="F30" s="29">
        <v>3.7850326732928971E-2</v>
      </c>
      <c r="H30" s="11">
        <f t="shared" si="0"/>
        <v>5.0689731159100928</v>
      </c>
      <c r="I30" s="65">
        <f t="shared" si="1"/>
        <v>3.9337970736387624</v>
      </c>
      <c r="K30" s="37">
        <f>I30/H30</f>
        <v>0.77605404165424963</v>
      </c>
    </row>
    <row r="31" spans="1:11" s="1" customFormat="1" ht="12.75" x14ac:dyDescent="0.2">
      <c r="A31" s="52" t="s">
        <v>29</v>
      </c>
      <c r="B31" s="26">
        <v>825.66666666666663</v>
      </c>
      <c r="C31" s="27">
        <v>623.83333333333337</v>
      </c>
      <c r="D31" s="23"/>
      <c r="E31" s="28">
        <v>0.13591731720591776</v>
      </c>
      <c r="F31" s="29">
        <v>8.2278434457524086E-2</v>
      </c>
      <c r="H31" s="11">
        <f t="shared" si="0"/>
        <v>1.0916703393565446</v>
      </c>
      <c r="I31" s="65">
        <f t="shared" si="1"/>
        <v>0.89781722235548089</v>
      </c>
      <c r="K31" s="37">
        <f>I31/H31</f>
        <v>0.82242522306200505</v>
      </c>
    </row>
    <row r="32" spans="1:11" s="1" customFormat="1" ht="12.75" x14ac:dyDescent="0.2">
      <c r="A32" s="52" t="s">
        <v>30</v>
      </c>
      <c r="B32" s="26">
        <v>506.33333333333331</v>
      </c>
      <c r="C32" s="27">
        <v>548</v>
      </c>
      <c r="D32" s="23"/>
      <c r="E32" s="28">
        <v>3.9650797135268319E-2</v>
      </c>
      <c r="F32" s="29">
        <v>9.7936784873292618E-2</v>
      </c>
      <c r="H32" s="11">
        <f t="shared" si="0"/>
        <v>0.66945791097399732</v>
      </c>
      <c r="I32" s="65">
        <f t="shared" si="1"/>
        <v>0.78867834012952742</v>
      </c>
      <c r="K32" s="37">
        <f>I32/H32</f>
        <v>1.1780850255127702</v>
      </c>
    </row>
    <row r="33" spans="1:11" s="1" customFormat="1" ht="12.75" x14ac:dyDescent="0.2">
      <c r="A33" s="52" t="s">
        <v>31</v>
      </c>
      <c r="B33" s="26">
        <v>717.33333333333337</v>
      </c>
      <c r="C33" s="27">
        <v>694.83333333333337</v>
      </c>
      <c r="D33" s="23"/>
      <c r="E33" s="28">
        <v>0.20322327310803462</v>
      </c>
      <c r="F33" s="29">
        <v>0.12954158927278012</v>
      </c>
      <c r="H33" s="11">
        <f t="shared" si="0"/>
        <v>0.94843543411194364</v>
      </c>
      <c r="I33" s="65">
        <f t="shared" si="1"/>
        <v>1</v>
      </c>
      <c r="K33" s="37">
        <f>I33/H33</f>
        <v>1.0543680297397768</v>
      </c>
    </row>
    <row r="34" spans="1:11" s="1" customFormat="1" ht="12.75" x14ac:dyDescent="0.2">
      <c r="A34" s="52" t="s">
        <v>32</v>
      </c>
      <c r="B34" s="26">
        <v>1683.5</v>
      </c>
      <c r="C34" s="27">
        <v>1374.8333333333333</v>
      </c>
      <c r="D34" s="23"/>
      <c r="E34" s="28">
        <v>5.2087789819428729E-2</v>
      </c>
      <c r="F34" s="29">
        <v>2.5344813490020261E-2</v>
      </c>
      <c r="H34" s="11">
        <f t="shared" si="0"/>
        <v>2.2258704275011016</v>
      </c>
      <c r="I34" s="65">
        <f t="shared" si="1"/>
        <v>1.9786519549052528</v>
      </c>
      <c r="K34" s="37">
        <f>I34/H34</f>
        <v>0.88893402349866724</v>
      </c>
    </row>
    <row r="35" spans="1:11" s="1" customFormat="1" ht="12.75" x14ac:dyDescent="0.2">
      <c r="A35" s="52" t="s">
        <v>33</v>
      </c>
      <c r="B35" s="26">
        <v>500</v>
      </c>
      <c r="C35" s="27">
        <v>431.33333333333331</v>
      </c>
      <c r="D35" s="23"/>
      <c r="E35" s="28">
        <v>2.5892083732291613E-2</v>
      </c>
      <c r="F35" s="29">
        <v>2.4652119984390129E-2</v>
      </c>
      <c r="H35" s="11">
        <f t="shared" si="0"/>
        <v>0.66108417805200526</v>
      </c>
      <c r="I35" s="65">
        <f t="shared" si="1"/>
        <v>0.62077236747421438</v>
      </c>
      <c r="K35" s="37">
        <f>I35/H35</f>
        <v>0.93902166786599495</v>
      </c>
    </row>
    <row r="36" spans="1:11" s="1" customFormat="1" ht="12.75" x14ac:dyDescent="0.2">
      <c r="A36" s="52" t="s">
        <v>34</v>
      </c>
      <c r="B36" s="26">
        <v>527</v>
      </c>
      <c r="C36" s="27">
        <v>513.66666666666663</v>
      </c>
      <c r="D36" s="23"/>
      <c r="E36" s="28">
        <v>6.5545971850214935E-2</v>
      </c>
      <c r="F36" s="29">
        <v>3.5507758651016574E-2</v>
      </c>
      <c r="H36" s="11">
        <f t="shared" si="0"/>
        <v>0.69678272366681349</v>
      </c>
      <c r="I36" s="65">
        <f t="shared" si="1"/>
        <v>0.73926601103382095</v>
      </c>
      <c r="K36" s="37">
        <f>I36/H36</f>
        <v>1.0609706382262745</v>
      </c>
    </row>
    <row r="37" spans="1:11" s="1" customFormat="1" ht="12.75" x14ac:dyDescent="0.2">
      <c r="A37" s="52" t="s">
        <v>35</v>
      </c>
      <c r="B37" s="26">
        <v>1136.5</v>
      </c>
      <c r="C37" s="27">
        <v>844.83333333333337</v>
      </c>
      <c r="D37" s="23"/>
      <c r="E37" s="28">
        <v>0.10171023752627933</v>
      </c>
      <c r="F37" s="29">
        <v>4.9626034302816473E-2</v>
      </c>
      <c r="H37" s="11">
        <f t="shared" si="0"/>
        <v>1.502644336712208</v>
      </c>
      <c r="I37" s="65">
        <f t="shared" si="1"/>
        <v>1.2158791076996882</v>
      </c>
      <c r="K37" s="37">
        <f>I37/H37</f>
        <v>0.80915961148866189</v>
      </c>
    </row>
    <row r="38" spans="1:11" s="1" customFormat="1" ht="12.75" x14ac:dyDescent="0.2">
      <c r="A38" s="52" t="s">
        <v>36</v>
      </c>
      <c r="B38" s="26">
        <v>472.16666666666669</v>
      </c>
      <c r="C38" s="27">
        <v>444.33333333333331</v>
      </c>
      <c r="D38" s="23"/>
      <c r="E38" s="28">
        <v>0.21858255497870074</v>
      </c>
      <c r="F38" s="29">
        <v>0.13167362259701981</v>
      </c>
      <c r="H38" s="11">
        <f t="shared" si="0"/>
        <v>0.62428382547377703</v>
      </c>
      <c r="I38" s="65">
        <f t="shared" si="1"/>
        <v>0.63948189014152068</v>
      </c>
      <c r="K38" s="37">
        <f>I38/H38</f>
        <v>1.0243447996689801</v>
      </c>
    </row>
    <row r="39" spans="1:11" s="1" customFormat="1" ht="12.75" x14ac:dyDescent="0.2">
      <c r="A39" s="52" t="s">
        <v>37</v>
      </c>
      <c r="B39" s="26">
        <v>527.5</v>
      </c>
      <c r="C39" s="27">
        <v>538.33333333333337</v>
      </c>
      <c r="D39" s="23"/>
      <c r="E39" s="28">
        <v>4.1094174289987968E-2</v>
      </c>
      <c r="F39" s="29">
        <v>3.2188614927622164E-2</v>
      </c>
      <c r="H39" s="11">
        <f t="shared" si="0"/>
        <v>0.69744380784486559</v>
      </c>
      <c r="I39" s="65">
        <f t="shared" si="1"/>
        <v>0.77476613096665869</v>
      </c>
      <c r="K39" s="37">
        <f>I39/H39</f>
        <v>1.1108653087920053</v>
      </c>
    </row>
    <row r="40" spans="1:11" s="1" customFormat="1" ht="12.75" x14ac:dyDescent="0.2">
      <c r="A40" s="52" t="s">
        <v>38</v>
      </c>
      <c r="B40" s="26">
        <v>2151.6666666666665</v>
      </c>
      <c r="C40" s="27">
        <v>1707.6666666666667</v>
      </c>
      <c r="D40" s="23"/>
      <c r="E40" s="28">
        <v>9.4950762321497267E-2</v>
      </c>
      <c r="F40" s="29">
        <v>5.1302434799304422E-2</v>
      </c>
      <c r="H40" s="11">
        <f t="shared" si="0"/>
        <v>2.8448655795504623</v>
      </c>
      <c r="I40" s="65">
        <f t="shared" si="1"/>
        <v>2.4576637083233388</v>
      </c>
      <c r="K40" s="37">
        <f>I40/H40</f>
        <v>0.86389449328979961</v>
      </c>
    </row>
    <row r="41" spans="1:11" s="1" customFormat="1" ht="12.75" x14ac:dyDescent="0.2">
      <c r="A41" s="52" t="s">
        <v>39</v>
      </c>
      <c r="B41" s="26">
        <v>833.83333333333337</v>
      </c>
      <c r="C41" s="27">
        <v>808</v>
      </c>
      <c r="D41" s="23"/>
      <c r="E41" s="28">
        <v>8.0747887817922998E-2</v>
      </c>
      <c r="F41" s="29">
        <v>4.0980113099407516E-2</v>
      </c>
      <c r="H41" s="11">
        <f t="shared" si="0"/>
        <v>1.1024680475980608</v>
      </c>
      <c r="I41" s="65">
        <f t="shared" si="1"/>
        <v>1.1628687934756536</v>
      </c>
      <c r="K41" s="37">
        <f>I41/H41</f>
        <v>1.0547868448515922</v>
      </c>
    </row>
    <row r="42" spans="1:11" s="1" customFormat="1" ht="12.75" x14ac:dyDescent="0.2">
      <c r="A42" s="52" t="s">
        <v>40</v>
      </c>
      <c r="B42" s="26">
        <v>869.33333333333337</v>
      </c>
      <c r="C42" s="27">
        <v>618.16666666666663</v>
      </c>
      <c r="D42" s="23"/>
      <c r="E42" s="28">
        <v>0.10784373719030854</v>
      </c>
      <c r="F42" s="29">
        <v>5.2092693686123778E-2</v>
      </c>
      <c r="H42" s="11">
        <f t="shared" si="0"/>
        <v>1.1494050242397531</v>
      </c>
      <c r="I42" s="65">
        <f t="shared" si="1"/>
        <v>0.88966178939793705</v>
      </c>
      <c r="K42" s="37">
        <f>I42/H42</f>
        <v>0.77401940189567464</v>
      </c>
    </row>
    <row r="43" spans="1:11" s="1" customFormat="1" ht="12.75" x14ac:dyDescent="0.2">
      <c r="A43" s="52" t="s">
        <v>41</v>
      </c>
      <c r="B43" s="26">
        <v>1262.1666666666667</v>
      </c>
      <c r="C43" s="27">
        <v>1015.5</v>
      </c>
      <c r="D43" s="23"/>
      <c r="E43" s="28">
        <v>0.1209971634861631</v>
      </c>
      <c r="F43" s="29">
        <v>9.187703140831309E-2</v>
      </c>
      <c r="H43" s="11">
        <f t="shared" si="0"/>
        <v>1.6687968267959454</v>
      </c>
      <c r="I43" s="65">
        <f t="shared" si="1"/>
        <v>1.4615015591268889</v>
      </c>
      <c r="K43" s="37">
        <f>I43/H43</f>
        <v>0.8757816024452425</v>
      </c>
    </row>
    <row r="44" spans="1:11" s="1" customFormat="1" ht="12.75" x14ac:dyDescent="0.2">
      <c r="A44" s="52" t="s">
        <v>42</v>
      </c>
      <c r="B44" s="26">
        <v>1494.3333333333333</v>
      </c>
      <c r="C44" s="27">
        <v>1046.6666666666667</v>
      </c>
      <c r="D44" s="23"/>
      <c r="E44" s="28">
        <v>0.13098427848105265</v>
      </c>
      <c r="F44" s="29">
        <v>0.12876296758608374</v>
      </c>
      <c r="H44" s="11">
        <f t="shared" si="0"/>
        <v>1.9757602468047597</v>
      </c>
      <c r="I44" s="65">
        <f t="shared" si="1"/>
        <v>1.5063564403933798</v>
      </c>
      <c r="K44" s="37">
        <f>I44/H44</f>
        <v>0.76241864002957371</v>
      </c>
    </row>
    <row r="45" spans="1:11" s="1" customFormat="1" ht="12.75" x14ac:dyDescent="0.2">
      <c r="A45" s="52" t="s">
        <v>43</v>
      </c>
      <c r="B45" s="26">
        <v>509.66666666666669</v>
      </c>
      <c r="C45" s="27">
        <v>487.66666666666669</v>
      </c>
      <c r="D45" s="23"/>
      <c r="E45" s="28">
        <v>3.970297459333158E-2</v>
      </c>
      <c r="F45" s="29">
        <v>1.7766443304205657E-2</v>
      </c>
      <c r="H45" s="11">
        <f t="shared" si="0"/>
        <v>0.6738651388276774</v>
      </c>
      <c r="I45" s="65">
        <f t="shared" si="1"/>
        <v>0.70184696569920846</v>
      </c>
      <c r="K45" s="37">
        <f>I45/H45</f>
        <v>1.0415243722508201</v>
      </c>
    </row>
    <row r="46" spans="1:11" s="1" customFormat="1" ht="12.75" x14ac:dyDescent="0.2">
      <c r="A46" s="52" t="s">
        <v>44</v>
      </c>
      <c r="B46" s="26">
        <v>553.33333333333337</v>
      </c>
      <c r="C46" s="27">
        <v>511.33333333333331</v>
      </c>
      <c r="D46" s="23"/>
      <c r="E46" s="28">
        <v>0.13460964353628435</v>
      </c>
      <c r="F46" s="29">
        <v>0.15992881166123807</v>
      </c>
      <c r="H46" s="11">
        <f t="shared" si="0"/>
        <v>0.73159982371088583</v>
      </c>
      <c r="I46" s="65">
        <f t="shared" si="1"/>
        <v>0.73590789158071468</v>
      </c>
      <c r="K46" s="37">
        <f>I46/H46</f>
        <v>1.0058885578293022</v>
      </c>
    </row>
    <row r="47" spans="1:11" s="1" customFormat="1" ht="12.75" x14ac:dyDescent="0.2">
      <c r="A47" s="52" t="s">
        <v>45</v>
      </c>
      <c r="B47" s="26">
        <v>520.83333333333337</v>
      </c>
      <c r="C47" s="27">
        <v>440.16666666666669</v>
      </c>
      <c r="D47" s="23"/>
      <c r="E47" s="28">
        <v>9.7828977302228504E-2</v>
      </c>
      <c r="F47" s="29">
        <v>5.8284193432720302E-2</v>
      </c>
      <c r="H47" s="11">
        <f t="shared" si="0"/>
        <v>0.68862935213750553</v>
      </c>
      <c r="I47" s="65">
        <f t="shared" si="1"/>
        <v>0.63348524826097385</v>
      </c>
      <c r="K47" s="37">
        <f>I47/H47</f>
        <v>0.91992193811465572</v>
      </c>
    </row>
    <row r="48" spans="1:11" s="1" customFormat="1" ht="12.75" x14ac:dyDescent="0.2">
      <c r="A48" s="52" t="s">
        <v>46</v>
      </c>
      <c r="B48" s="26">
        <v>797.83333333333337</v>
      </c>
      <c r="C48" s="27">
        <v>740.83333333333337</v>
      </c>
      <c r="D48" s="23"/>
      <c r="E48" s="28">
        <v>8.3025133992676414E-2</v>
      </c>
      <c r="F48" s="29">
        <v>5.3752556874176065E-2</v>
      </c>
      <c r="H48" s="11">
        <f t="shared" si="0"/>
        <v>1.0548699867783164</v>
      </c>
      <c r="I48" s="65">
        <f t="shared" si="1"/>
        <v>1.0662029263612378</v>
      </c>
      <c r="K48" s="37">
        <f>I48/H48</f>
        <v>1.0107434467991012</v>
      </c>
    </row>
    <row r="49" spans="1:11" s="1" customFormat="1" ht="12.75" x14ac:dyDescent="0.2">
      <c r="A49" s="52" t="s">
        <v>47</v>
      </c>
      <c r="B49" s="26">
        <v>515.5</v>
      </c>
      <c r="C49" s="27">
        <v>513.33333333333337</v>
      </c>
      <c r="D49" s="23"/>
      <c r="E49" s="28">
        <v>8.1638096856200798E-2</v>
      </c>
      <c r="F49" s="29">
        <v>4.4073643885469339E-2</v>
      </c>
      <c r="H49" s="11">
        <f t="shared" si="0"/>
        <v>0.68157778757161747</v>
      </c>
      <c r="I49" s="65">
        <f t="shared" si="1"/>
        <v>0.73878627968337729</v>
      </c>
      <c r="K49" s="37">
        <f>I49/H49</f>
        <v>1.083935382218935</v>
      </c>
    </row>
    <row r="50" spans="1:11" s="1" customFormat="1" ht="12.75" x14ac:dyDescent="0.2">
      <c r="A50" s="52" t="s">
        <v>48</v>
      </c>
      <c r="B50" s="26">
        <v>641.83333333333337</v>
      </c>
      <c r="C50" s="27">
        <v>739.33333333333337</v>
      </c>
      <c r="D50" s="23"/>
      <c r="E50" s="28">
        <v>9.9867206277809789E-2</v>
      </c>
      <c r="F50" s="29">
        <v>0.13738186641291805</v>
      </c>
      <c r="H50" s="11">
        <f t="shared" si="0"/>
        <v>0.8486117232260908</v>
      </c>
      <c r="I50" s="65">
        <f t="shared" si="1"/>
        <v>1.0640441352842409</v>
      </c>
      <c r="K50" s="37">
        <f>I50/H50</f>
        <v>1.2538645250376228</v>
      </c>
    </row>
    <row r="51" spans="1:11" s="1" customFormat="1" ht="12.75" x14ac:dyDescent="0.2">
      <c r="A51" s="52" t="s">
        <v>49</v>
      </c>
      <c r="B51" s="26">
        <v>574.83333333333337</v>
      </c>
      <c r="C51" s="27">
        <v>527.33333333333337</v>
      </c>
      <c r="D51" s="23"/>
      <c r="E51" s="28">
        <v>6.9918743406370928E-2</v>
      </c>
      <c r="F51" s="29">
        <v>6.0142985643085449E-2</v>
      </c>
      <c r="H51" s="11">
        <f t="shared" si="0"/>
        <v>0.76002644336712211</v>
      </c>
      <c r="I51" s="65">
        <f t="shared" si="1"/>
        <v>0.75893499640201489</v>
      </c>
      <c r="K51" s="37">
        <f>I51/H51</f>
        <v>0.99856393553851652</v>
      </c>
    </row>
    <row r="52" spans="1:11" s="1" customFormat="1" ht="12.75" x14ac:dyDescent="0.2">
      <c r="A52" s="52" t="s">
        <v>50</v>
      </c>
      <c r="B52" s="26">
        <v>11328.166666666666</v>
      </c>
      <c r="C52" s="27">
        <v>10291.666666666666</v>
      </c>
      <c r="D52" s="23"/>
      <c r="E52" s="28">
        <v>4.0076332407328448E-2</v>
      </c>
      <c r="F52" s="29">
        <v>9.3814792522842208E-2</v>
      </c>
      <c r="H52" s="11">
        <f t="shared" si="0"/>
        <v>14.977743499338914</v>
      </c>
      <c r="I52" s="65">
        <f t="shared" si="1"/>
        <v>14.811705444950826</v>
      </c>
      <c r="K52" s="37">
        <f>I52/H52</f>
        <v>0.98891434785250421</v>
      </c>
    </row>
    <row r="53" spans="1:11" s="1" customFormat="1" ht="12.75" x14ac:dyDescent="0.2">
      <c r="A53" s="52" t="s">
        <v>51</v>
      </c>
      <c r="B53" s="26">
        <v>1119.5</v>
      </c>
      <c r="C53" s="27">
        <v>1021.8333333333334</v>
      </c>
      <c r="D53" s="23"/>
      <c r="E53" s="28">
        <v>8.4560249682132632E-2</v>
      </c>
      <c r="F53" s="29">
        <v>8.913068758450321E-2</v>
      </c>
      <c r="H53" s="11">
        <f t="shared" si="0"/>
        <v>1.4801674746584397</v>
      </c>
      <c r="I53" s="65">
        <f t="shared" si="1"/>
        <v>1.4706164547853202</v>
      </c>
      <c r="K53" s="37">
        <f>I53/H53</f>
        <v>0.99354733836769149</v>
      </c>
    </row>
    <row r="54" spans="1:11" s="1" customFormat="1" ht="12.75" x14ac:dyDescent="0.2">
      <c r="A54" s="52" t="s">
        <v>52</v>
      </c>
      <c r="B54" s="26">
        <v>3654</v>
      </c>
      <c r="C54" s="27">
        <v>1393.1666666666667</v>
      </c>
      <c r="D54" s="23"/>
      <c r="E54" s="28">
        <v>0.12498327895613301</v>
      </c>
      <c r="F54" s="29">
        <v>0.11211253190133476</v>
      </c>
      <c r="H54" s="11">
        <f t="shared" si="0"/>
        <v>4.8312031732040541</v>
      </c>
      <c r="I54" s="65">
        <f t="shared" si="1"/>
        <v>2.0050371791796593</v>
      </c>
      <c r="K54" s="37">
        <f>I54/H54</f>
        <v>0.41501818642206234</v>
      </c>
    </row>
    <row r="55" spans="1:11" s="1" customFormat="1" ht="12.75" x14ac:dyDescent="0.2">
      <c r="A55" s="52" t="s">
        <v>53</v>
      </c>
      <c r="B55" s="26">
        <v>544.66666666666663</v>
      </c>
      <c r="C55" s="27">
        <v>551.33333333333337</v>
      </c>
      <c r="D55" s="23"/>
      <c r="E55" s="28">
        <v>4.8166775196599371E-2</v>
      </c>
      <c r="F55" s="29">
        <v>4.4334579101316281E-2</v>
      </c>
      <c r="H55" s="11">
        <f t="shared" si="0"/>
        <v>0.72014103129131768</v>
      </c>
      <c r="I55" s="65">
        <f t="shared" si="1"/>
        <v>0.79347565363396499</v>
      </c>
      <c r="K55" s="37">
        <f>I55/H55</f>
        <v>1.1018336952848633</v>
      </c>
    </row>
    <row r="56" spans="1:11" s="1" customFormat="1" ht="12.75" x14ac:dyDescent="0.2">
      <c r="A56" s="52" t="s">
        <v>84</v>
      </c>
      <c r="B56" s="26">
        <v>509</v>
      </c>
      <c r="C56" s="27">
        <v>502.83333333333331</v>
      </c>
      <c r="D56" s="23"/>
      <c r="E56" s="28">
        <v>7.5437950118172031E-2</v>
      </c>
      <c r="F56" s="29">
        <v>3.4039646795888334E-2</v>
      </c>
      <c r="H56" s="11">
        <f t="shared" si="0"/>
        <v>0.6729836932569413</v>
      </c>
      <c r="I56" s="65">
        <f t="shared" si="1"/>
        <v>0.72367474214439909</v>
      </c>
      <c r="K56" s="37">
        <f>I56/H56</f>
        <v>1.0753228486742905</v>
      </c>
    </row>
    <row r="57" spans="1:11" s="1" customFormat="1" ht="12.75" x14ac:dyDescent="0.2">
      <c r="A57" s="52" t="s">
        <v>54</v>
      </c>
      <c r="B57" s="26">
        <v>573.83333333333337</v>
      </c>
      <c r="C57" s="27">
        <v>600.83333333333337</v>
      </c>
      <c r="D57" s="23"/>
      <c r="E57" s="28">
        <v>0.11905059688575061</v>
      </c>
      <c r="F57" s="29">
        <v>0.11008632033257092</v>
      </c>
      <c r="H57" s="11">
        <f t="shared" si="0"/>
        <v>0.75870427501101811</v>
      </c>
      <c r="I57" s="65">
        <f t="shared" si="1"/>
        <v>0.8647157591748621</v>
      </c>
      <c r="K57" s="37">
        <f>I57/H57</f>
        <v>1.1397270157233588</v>
      </c>
    </row>
    <row r="58" spans="1:11" s="1" customFormat="1" ht="12.75" x14ac:dyDescent="0.2">
      <c r="A58" s="52" t="s">
        <v>55</v>
      </c>
      <c r="B58" s="26">
        <v>605.33333333333337</v>
      </c>
      <c r="C58" s="27">
        <v>661.83333333333337</v>
      </c>
      <c r="D58" s="23"/>
      <c r="E58" s="28">
        <v>7.3394635342377612E-2</v>
      </c>
      <c r="F58" s="29">
        <v>5.1730425046645878E-2</v>
      </c>
      <c r="H58" s="11">
        <f t="shared" si="0"/>
        <v>0.80035257822829442</v>
      </c>
      <c r="I58" s="65">
        <f t="shared" si="1"/>
        <v>0.9525065963060686</v>
      </c>
      <c r="K58" s="37">
        <f>I58/H58</f>
        <v>1.1901087373449724</v>
      </c>
    </row>
    <row r="59" spans="1:11" s="1" customFormat="1" ht="12.75" x14ac:dyDescent="0.2">
      <c r="A59" s="52" t="s">
        <v>1</v>
      </c>
      <c r="B59" s="26">
        <v>814.33333333333337</v>
      </c>
      <c r="C59" s="27">
        <v>982.83333333333337</v>
      </c>
      <c r="D59" s="23"/>
      <c r="E59" s="28">
        <v>0.21929818336061505</v>
      </c>
      <c r="F59" s="29">
        <v>9.3199969194601648E-2</v>
      </c>
      <c r="H59" s="11">
        <f t="shared" si="0"/>
        <v>1.0766857646540327</v>
      </c>
      <c r="I59" s="65">
        <f t="shared" si="1"/>
        <v>1.4144878867834012</v>
      </c>
      <c r="K59" s="37">
        <f>I59/H59</f>
        <v>1.3137425358622747</v>
      </c>
    </row>
    <row r="60" spans="1:11" s="1" customFormat="1" ht="12.75" x14ac:dyDescent="0.2">
      <c r="A60" s="52" t="s">
        <v>56</v>
      </c>
      <c r="B60" s="26">
        <v>565.16666666666663</v>
      </c>
      <c r="C60" s="27">
        <v>503.5</v>
      </c>
      <c r="D60" s="23"/>
      <c r="E60" s="28">
        <v>6.3426302060561254E-2</v>
      </c>
      <c r="F60" s="29">
        <v>3.3322664817403209E-2</v>
      </c>
      <c r="H60" s="11">
        <f t="shared" si="0"/>
        <v>0.74724548259144985</v>
      </c>
      <c r="I60" s="65">
        <f t="shared" si="1"/>
        <v>0.72463420484528662</v>
      </c>
      <c r="K60" s="37">
        <f>I60/H60</f>
        <v>0.96974049589734923</v>
      </c>
    </row>
    <row r="61" spans="1:11" s="1" customFormat="1" ht="12.75" x14ac:dyDescent="0.2">
      <c r="A61" s="52" t="s">
        <v>57</v>
      </c>
      <c r="B61" s="26">
        <v>474.16666666666669</v>
      </c>
      <c r="C61" s="27">
        <v>518</v>
      </c>
      <c r="D61" s="23"/>
      <c r="E61" s="28">
        <v>2.9204887612309119E-2</v>
      </c>
      <c r="F61" s="29">
        <v>2.572715250804275E-2</v>
      </c>
      <c r="H61" s="11">
        <f t="shared" si="0"/>
        <v>0.62692816218598502</v>
      </c>
      <c r="I61" s="65">
        <f t="shared" si="1"/>
        <v>0.74550251858958982</v>
      </c>
      <c r="K61" s="37">
        <f>I61/H61</f>
        <v>1.189135476049054</v>
      </c>
    </row>
    <row r="62" spans="1:11" s="1" customFormat="1" ht="12.75" x14ac:dyDescent="0.2">
      <c r="A62" s="52" t="s">
        <v>58</v>
      </c>
      <c r="B62" s="26">
        <v>837.16666666666663</v>
      </c>
      <c r="C62" s="27">
        <v>781.33333333333337</v>
      </c>
      <c r="D62" s="23"/>
      <c r="E62" s="28">
        <v>0.13059262740412328</v>
      </c>
      <c r="F62" s="29">
        <v>0.20702268208011024</v>
      </c>
      <c r="H62" s="11">
        <f t="shared" si="0"/>
        <v>1.1068752754517408</v>
      </c>
      <c r="I62" s="65">
        <f t="shared" si="1"/>
        <v>1.1244902854401535</v>
      </c>
      <c r="K62" s="37">
        <f>I62/H62</f>
        <v>1.0159141778473855</v>
      </c>
    </row>
    <row r="63" spans="1:11" s="1" customFormat="1" ht="12.75" x14ac:dyDescent="0.2">
      <c r="A63" s="52" t="s">
        <v>59</v>
      </c>
      <c r="B63" s="26">
        <v>706.66666666666663</v>
      </c>
      <c r="C63" s="27">
        <v>713.33333333333337</v>
      </c>
      <c r="D63" s="23"/>
      <c r="E63" s="28">
        <v>0.10379373732282904</v>
      </c>
      <c r="F63" s="29">
        <v>5.6644303935274053E-2</v>
      </c>
      <c r="H63" s="11">
        <f t="shared" si="0"/>
        <v>0.93433230498016739</v>
      </c>
      <c r="I63" s="65">
        <f t="shared" si="1"/>
        <v>1.0266250899496283</v>
      </c>
      <c r="K63" s="37">
        <f>I63/H63</f>
        <v>1.0987794005168428</v>
      </c>
    </row>
    <row r="64" spans="1:11" s="1" customFormat="1" ht="12.75" x14ac:dyDescent="0.2">
      <c r="A64" s="52" t="s">
        <v>60</v>
      </c>
      <c r="B64" s="26">
        <v>756.33333333333337</v>
      </c>
      <c r="C64" s="27">
        <v>692</v>
      </c>
      <c r="D64" s="23"/>
      <c r="E64" s="28">
        <v>0.11400945624029357</v>
      </c>
      <c r="F64" s="29">
        <v>8.8766443205789178E-2</v>
      </c>
      <c r="H64" s="11">
        <f t="shared" si="0"/>
        <v>1</v>
      </c>
      <c r="I64" s="65">
        <f t="shared" si="1"/>
        <v>0.99592228352122802</v>
      </c>
      <c r="K64" s="37">
        <f>I64/H64</f>
        <v>0.99592228352122802</v>
      </c>
    </row>
    <row r="65" spans="1:11" s="1" customFormat="1" ht="12.75" x14ac:dyDescent="0.2">
      <c r="A65" s="52" t="s">
        <v>61</v>
      </c>
      <c r="B65" s="26">
        <v>919.66666666666663</v>
      </c>
      <c r="C65" s="27">
        <v>978.33333333333337</v>
      </c>
      <c r="D65" s="23"/>
      <c r="E65" s="28">
        <v>6.2651269447310795E-2</v>
      </c>
      <c r="F65" s="29">
        <v>9.445356433038081E-2</v>
      </c>
      <c r="H65" s="11">
        <f t="shared" si="0"/>
        <v>1.2159541648303216</v>
      </c>
      <c r="I65" s="65">
        <f t="shared" si="1"/>
        <v>1.4080115135524107</v>
      </c>
      <c r="K65" s="37">
        <f>I65/H65</f>
        <v>1.1579478522110984</v>
      </c>
    </row>
    <row r="66" spans="1:11" s="1" customFormat="1" ht="12.75" x14ac:dyDescent="0.2">
      <c r="A66" s="52" t="s">
        <v>62</v>
      </c>
      <c r="B66" s="26">
        <v>1423</v>
      </c>
      <c r="C66" s="27">
        <v>2658</v>
      </c>
      <c r="D66" s="23"/>
      <c r="E66" s="28">
        <v>5.5738659271467039E-2</v>
      </c>
      <c r="F66" s="29">
        <v>3.2352513821418766E-2</v>
      </c>
      <c r="H66" s="11">
        <f t="shared" si="0"/>
        <v>1.8814455707360069</v>
      </c>
      <c r="I66" s="65">
        <f t="shared" si="1"/>
        <v>3.8253777884384741</v>
      </c>
      <c r="K66" s="37">
        <f>I66/H66</f>
        <v>2.0332120407512058</v>
      </c>
    </row>
    <row r="67" spans="1:11" s="1" customFormat="1" ht="12.75" x14ac:dyDescent="0.2">
      <c r="A67" s="52" t="s">
        <v>63</v>
      </c>
      <c r="B67" s="26">
        <v>946.66666666666663</v>
      </c>
      <c r="C67" s="27">
        <v>749.5</v>
      </c>
      <c r="D67" s="23"/>
      <c r="E67" s="28">
        <v>6.8490033910709902E-2</v>
      </c>
      <c r="F67" s="29">
        <v>8.2836865053319969E-2</v>
      </c>
      <c r="H67" s="11">
        <f t="shared" si="0"/>
        <v>1.2516527104451298</v>
      </c>
      <c r="I67" s="65">
        <f t="shared" si="1"/>
        <v>1.0786759414727751</v>
      </c>
      <c r="K67" s="37">
        <f>I67/H67</f>
        <v>0.8618013067611715</v>
      </c>
    </row>
    <row r="68" spans="1:11" s="1" customFormat="1" ht="12.75" x14ac:dyDescent="0.2">
      <c r="A68" s="52" t="s">
        <v>64</v>
      </c>
      <c r="B68" s="26">
        <v>491</v>
      </c>
      <c r="C68" s="27">
        <v>534</v>
      </c>
      <c r="D68" s="23"/>
      <c r="E68" s="28">
        <v>5.1636457728051199E-2</v>
      </c>
      <c r="F68" s="29">
        <v>4.1605075886138772E-2</v>
      </c>
      <c r="H68" s="11">
        <f t="shared" si="0"/>
        <v>0.64918466284706922</v>
      </c>
      <c r="I68" s="65">
        <f t="shared" si="1"/>
        <v>0.76852962341088982</v>
      </c>
      <c r="K68" s="37">
        <f>I68/H68</f>
        <v>1.1838382318528913</v>
      </c>
    </row>
    <row r="69" spans="1:11" s="1" customFormat="1" ht="12.75" x14ac:dyDescent="0.2">
      <c r="A69" s="52" t="s">
        <v>65</v>
      </c>
      <c r="B69" s="26">
        <v>635.5</v>
      </c>
      <c r="C69" s="27">
        <v>568.66666666666663</v>
      </c>
      <c r="D69" s="23"/>
      <c r="E69" s="28">
        <v>6.3730318299365069E-2</v>
      </c>
      <c r="F69" s="29">
        <v>2.6915191673381095E-2</v>
      </c>
      <c r="H69" s="11">
        <f t="shared" si="0"/>
        <v>0.84023799030409863</v>
      </c>
      <c r="I69" s="65">
        <f t="shared" si="1"/>
        <v>0.81842168385703995</v>
      </c>
      <c r="K69" s="37">
        <f>I69/H69</f>
        <v>0.97403556290145499</v>
      </c>
    </row>
    <row r="70" spans="1:11" s="1" customFormat="1" ht="12.75" x14ac:dyDescent="0.2">
      <c r="A70" s="52" t="s">
        <v>66</v>
      </c>
      <c r="B70" s="26">
        <v>3956.3333333333335</v>
      </c>
      <c r="C70" s="27">
        <v>2600.1666666666665</v>
      </c>
      <c r="D70" s="23"/>
      <c r="E70" s="28">
        <v>0.10522993841466978</v>
      </c>
      <c r="F70" s="29">
        <v>4.3844973919843565E-2</v>
      </c>
      <c r="H70" s="11">
        <f t="shared" si="0"/>
        <v>5.2309387395328342</v>
      </c>
      <c r="I70" s="65">
        <f t="shared" si="1"/>
        <v>3.7421443991364831</v>
      </c>
      <c r="K70" s="37">
        <f>I70/H70</f>
        <v>0.71538677577223686</v>
      </c>
    </row>
    <row r="71" spans="1:11" s="1" customFormat="1" ht="12.75" x14ac:dyDescent="0.2">
      <c r="A71" s="52" t="s">
        <v>67</v>
      </c>
      <c r="B71" s="26">
        <v>1395.3333333333333</v>
      </c>
      <c r="C71" s="27">
        <v>935.66666666666663</v>
      </c>
      <c r="D71" s="23"/>
      <c r="E71" s="28">
        <v>5.6748081447783746E-2</v>
      </c>
      <c r="F71" s="29">
        <v>7.0316284397214365E-2</v>
      </c>
      <c r="H71" s="11">
        <f t="shared" si="0"/>
        <v>1.8448655795504625</v>
      </c>
      <c r="I71" s="65">
        <f t="shared" si="1"/>
        <v>1.3466059006956104</v>
      </c>
      <c r="K71" s="37">
        <f>I71/H71</f>
        <v>0.72992087641623038</v>
      </c>
    </row>
    <row r="72" spans="1:11" s="1" customFormat="1" ht="12.75" x14ac:dyDescent="0.2">
      <c r="A72" s="52" t="s">
        <v>68</v>
      </c>
      <c r="B72" s="26">
        <v>489.83333333333331</v>
      </c>
      <c r="C72" s="27">
        <v>440.83333333333331</v>
      </c>
      <c r="D72" s="23"/>
      <c r="E72" s="28">
        <v>5.67292692398828E-2</v>
      </c>
      <c r="F72" s="29">
        <v>2.7649435160277052E-2</v>
      </c>
      <c r="H72" s="11">
        <f t="shared" ref="H72:H81" si="2">B72/B$4</f>
        <v>0.64764213309828111</v>
      </c>
      <c r="I72" s="65">
        <f t="shared" ref="I72:I81" si="3">C72/C$4</f>
        <v>0.63444471096186128</v>
      </c>
      <c r="K72" s="37">
        <f>I72/H72</f>
        <v>0.97962235397921971</v>
      </c>
    </row>
    <row r="73" spans="1:11" s="1" customFormat="1" ht="12.75" x14ac:dyDescent="0.2">
      <c r="A73" s="52" t="s">
        <v>69</v>
      </c>
      <c r="B73" s="26">
        <v>748.16666666666663</v>
      </c>
      <c r="C73" s="27">
        <v>774.5</v>
      </c>
      <c r="D73" s="23"/>
      <c r="E73" s="28">
        <v>4.5862477635603908E-2</v>
      </c>
      <c r="F73" s="29">
        <v>7.4622761176173225E-2</v>
      </c>
      <c r="H73" s="11">
        <f t="shared" si="2"/>
        <v>0.98920229175848384</v>
      </c>
      <c r="I73" s="65">
        <f t="shared" si="3"/>
        <v>1.1146557927560565</v>
      </c>
      <c r="K73" s="37">
        <f>I73/H73</f>
        <v>1.1268228976446837</v>
      </c>
    </row>
    <row r="74" spans="1:11" s="1" customFormat="1" ht="12.75" x14ac:dyDescent="0.2">
      <c r="A74" s="52" t="s">
        <v>70</v>
      </c>
      <c r="B74" s="26">
        <v>1058.6666666666667</v>
      </c>
      <c r="C74" s="27">
        <v>1116.6666666666667</v>
      </c>
      <c r="D74" s="23"/>
      <c r="E74" s="28">
        <v>5.765112490318456E-2</v>
      </c>
      <c r="F74" s="29">
        <v>2.87442692381326E-2</v>
      </c>
      <c r="H74" s="11">
        <f t="shared" si="2"/>
        <v>1.3997355663287792</v>
      </c>
      <c r="I74" s="65">
        <f t="shared" si="3"/>
        <v>1.6071000239865676</v>
      </c>
      <c r="K74" s="37">
        <f>I74/H74</f>
        <v>1.1481454516453156</v>
      </c>
    </row>
    <row r="75" spans="1:11" s="1" customFormat="1" ht="12.75" x14ac:dyDescent="0.2">
      <c r="A75" s="52" t="s">
        <v>71</v>
      </c>
      <c r="B75" s="26">
        <v>1572.6666666666667</v>
      </c>
      <c r="C75" s="27">
        <v>1228</v>
      </c>
      <c r="D75" s="23"/>
      <c r="E75" s="28">
        <v>0.13585554425196042</v>
      </c>
      <c r="F75" s="29">
        <v>7.9649853368574719E-2</v>
      </c>
      <c r="H75" s="11">
        <f t="shared" si="2"/>
        <v>2.0793301013662404</v>
      </c>
      <c r="I75" s="65">
        <f t="shared" si="3"/>
        <v>1.7673302950347805</v>
      </c>
      <c r="K75" s="37">
        <f>I75/H75</f>
        <v>0.84995176757819357</v>
      </c>
    </row>
    <row r="76" spans="1:11" s="1" customFormat="1" ht="12.75" x14ac:dyDescent="0.2">
      <c r="A76" s="52" t="s">
        <v>72</v>
      </c>
      <c r="B76" s="26">
        <v>711.16666666666663</v>
      </c>
      <c r="C76" s="27">
        <v>666.33333333333337</v>
      </c>
      <c r="D76" s="23"/>
      <c r="E76" s="28">
        <v>0.25722668405131371</v>
      </c>
      <c r="F76" s="29">
        <v>0.17075259634936105</v>
      </c>
      <c r="H76" s="11">
        <f t="shared" si="2"/>
        <v>0.94028206258263547</v>
      </c>
      <c r="I76" s="65">
        <f t="shared" si="3"/>
        <v>0.9589829695370593</v>
      </c>
      <c r="K76" s="37">
        <f>I76/H76</f>
        <v>1.0198886139580912</v>
      </c>
    </row>
    <row r="77" spans="1:11" s="1" customFormat="1" ht="12.75" x14ac:dyDescent="0.2">
      <c r="A77" s="52" t="s">
        <v>73</v>
      </c>
      <c r="B77" s="26">
        <v>1248</v>
      </c>
      <c r="C77" s="27">
        <v>817.33333333333337</v>
      </c>
      <c r="D77" s="23"/>
      <c r="E77" s="28">
        <v>0.16240783432933595</v>
      </c>
      <c r="F77" s="29">
        <v>0.17426853483367011</v>
      </c>
      <c r="H77" s="11">
        <f t="shared" si="2"/>
        <v>1.6500661084178052</v>
      </c>
      <c r="I77" s="65">
        <f t="shared" si="3"/>
        <v>1.1763012712880787</v>
      </c>
      <c r="K77" s="37">
        <f>I77/H77</f>
        <v>0.71288129929290878</v>
      </c>
    </row>
    <row r="78" spans="1:11" s="1" customFormat="1" ht="12.75" x14ac:dyDescent="0.2">
      <c r="A78" s="52" t="s">
        <v>74</v>
      </c>
      <c r="B78" s="26">
        <v>961</v>
      </c>
      <c r="C78" s="27">
        <v>926.83333333333337</v>
      </c>
      <c r="D78" s="23"/>
      <c r="E78" s="28">
        <v>0.15244164031053178</v>
      </c>
      <c r="F78" s="29">
        <v>0.11212164363375852</v>
      </c>
      <c r="H78" s="11">
        <f t="shared" si="2"/>
        <v>1.2706037902159542</v>
      </c>
      <c r="I78" s="65">
        <f t="shared" si="3"/>
        <v>1.333893019908851</v>
      </c>
      <c r="K78" s="37">
        <f>I78/H78</f>
        <v>1.0498103580205282</v>
      </c>
    </row>
    <row r="79" spans="1:11" s="1" customFormat="1" ht="12.75" x14ac:dyDescent="0.2">
      <c r="A79" s="52" t="s">
        <v>75</v>
      </c>
      <c r="B79" s="26">
        <v>366.33333333333331</v>
      </c>
      <c r="C79" s="27">
        <v>404.16666666666669</v>
      </c>
      <c r="D79" s="23"/>
      <c r="E79" s="28">
        <v>3.2467632574177174E-2</v>
      </c>
      <c r="F79" s="29">
        <v>9.7754401703435786E-2</v>
      </c>
      <c r="H79" s="11">
        <f t="shared" si="2"/>
        <v>0.48435434111943582</v>
      </c>
      <c r="I79" s="65">
        <f t="shared" si="3"/>
        <v>0.58167426241304865</v>
      </c>
      <c r="K79" s="37">
        <f>I79/H79</f>
        <v>1.2009271168473226</v>
      </c>
    </row>
    <row r="80" spans="1:11" s="1" customFormat="1" ht="12.75" x14ac:dyDescent="0.2">
      <c r="A80" s="52" t="s">
        <v>76</v>
      </c>
      <c r="B80" s="26">
        <v>521.5</v>
      </c>
      <c r="C80" s="27">
        <v>423.83333333333331</v>
      </c>
      <c r="D80" s="23"/>
      <c r="E80" s="28">
        <v>0.19519351534960011</v>
      </c>
      <c r="F80" s="29">
        <v>2.6206185171401556E-2</v>
      </c>
      <c r="H80" s="11">
        <f t="shared" si="2"/>
        <v>0.68951079770824153</v>
      </c>
      <c r="I80" s="65">
        <f t="shared" si="3"/>
        <v>0.60997841208922998</v>
      </c>
      <c r="K80" s="37">
        <f>I80/H80</f>
        <v>0.88465389391528459</v>
      </c>
    </row>
    <row r="81" spans="1:11" s="1" customFormat="1" ht="13.5" thickBot="1" x14ac:dyDescent="0.25">
      <c r="A81" s="53" t="s">
        <v>77</v>
      </c>
      <c r="B81" s="30">
        <v>695.66666666666663</v>
      </c>
      <c r="C81" s="31">
        <v>728.83333333333337</v>
      </c>
      <c r="D81" s="23"/>
      <c r="E81" s="32">
        <v>2.6825928348392127E-2</v>
      </c>
      <c r="F81" s="33">
        <v>3.2808108269248411E-2</v>
      </c>
      <c r="H81" s="12">
        <f t="shared" si="2"/>
        <v>0.91978845306302326</v>
      </c>
      <c r="I81" s="66">
        <f t="shared" si="3"/>
        <v>1.0489325977452626</v>
      </c>
      <c r="K81" s="38">
        <f>I81/H81</f>
        <v>1.1404063556703408</v>
      </c>
    </row>
    <row r="82" spans="1:11" ht="15.75" thickBot="1" x14ac:dyDescent="0.3">
      <c r="A82" s="13"/>
      <c r="B82" s="5"/>
      <c r="C82" s="5"/>
      <c r="D82" s="5"/>
      <c r="E82" s="5"/>
      <c r="F82" s="5"/>
    </row>
    <row r="83" spans="1:11" x14ac:dyDescent="0.25">
      <c r="A83" s="18" t="s">
        <v>81</v>
      </c>
      <c r="B83" s="39">
        <v>365.71794871794879</v>
      </c>
      <c r="C83" s="40">
        <v>335.16666666666663</v>
      </c>
      <c r="D83" s="23"/>
      <c r="E83" s="41">
        <v>3.0065225871310317E-2</v>
      </c>
      <c r="F83" s="42">
        <v>3.2308844273330362E-2</v>
      </c>
      <c r="K83" s="36">
        <f>MIN(K7:K81)</f>
        <v>0.41501818642206234</v>
      </c>
    </row>
    <row r="84" spans="1:11" x14ac:dyDescent="0.25">
      <c r="A84" s="19" t="s">
        <v>82</v>
      </c>
      <c r="B84" s="43">
        <v>644.58333333333326</v>
      </c>
      <c r="C84" s="44">
        <v>636.66666666666674</v>
      </c>
      <c r="D84" s="23"/>
      <c r="E84" s="45">
        <v>4.6068589293147624E-2</v>
      </c>
      <c r="F84" s="46">
        <v>3.8189108734074662E-2</v>
      </c>
      <c r="K84" s="37">
        <f>MAX(K7:K81)</f>
        <v>2.0332120407512058</v>
      </c>
    </row>
    <row r="85" spans="1:11" ht="15.75" thickBot="1" x14ac:dyDescent="0.3">
      <c r="A85" s="20" t="s">
        <v>83</v>
      </c>
      <c r="B85" s="47">
        <v>29283.366666666661</v>
      </c>
      <c r="C85" s="48">
        <v>27452.25</v>
      </c>
      <c r="D85" s="23"/>
      <c r="E85" s="49">
        <v>0.1011426813031906</v>
      </c>
      <c r="F85" s="50">
        <v>4.3230637525131829E-2</v>
      </c>
      <c r="K85" s="38">
        <f>AVERAGE(K7:K81)</f>
        <v>1.0055749346539535</v>
      </c>
    </row>
  </sheetData>
  <mergeCells count="5">
    <mergeCell ref="H5:I5"/>
    <mergeCell ref="A5:A6"/>
    <mergeCell ref="E5:F5"/>
    <mergeCell ref="B5:C5"/>
    <mergeCell ref="A1:C1"/>
  </mergeCells>
  <conditionalFormatting sqref="K7:K81">
    <cfRule type="colorScale" priority="2">
      <colorScale>
        <cfvo type="num" val="0.5"/>
        <cfvo type="num" val="1"/>
        <cfvo type="num" val="2"/>
        <color rgb="FF00B050"/>
        <color theme="0"/>
        <color rgb="FFC00000"/>
      </colorScale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996a93-5d41-4119-8b59-c9840728657e" xsi:nil="true"/>
    <lcf76f155ced4ddcb4097134ff3c332f xmlns="a253ee9a-ed6a-407f-a2e2-1d0fd6e6a6f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3808BD0A9E0D4382361519EDC84DDB" ma:contentTypeVersion="11" ma:contentTypeDescription="Create a new document." ma:contentTypeScope="" ma:versionID="85337b0fcd95f85fa3264091049ff5d0">
  <xsd:schema xmlns:xsd="http://www.w3.org/2001/XMLSchema" xmlns:xs="http://www.w3.org/2001/XMLSchema" xmlns:p="http://schemas.microsoft.com/office/2006/metadata/properties" xmlns:ns2="a253ee9a-ed6a-407f-a2e2-1d0fd6e6a6f5" xmlns:ns3="d5996a93-5d41-4119-8b59-c9840728657e" targetNamespace="http://schemas.microsoft.com/office/2006/metadata/properties" ma:root="true" ma:fieldsID="ee6fe6d5e0166a7e7ea9e7622c81ee48" ns2:_="" ns3:_="">
    <xsd:import namespace="a253ee9a-ed6a-407f-a2e2-1d0fd6e6a6f5"/>
    <xsd:import namespace="d5996a93-5d41-4119-8b59-c984072865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3ee9a-ed6a-407f-a2e2-1d0fd6e6a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5404477-9d9a-4c09-b36a-9757652751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96a93-5d41-4119-8b59-c984072865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050d843-c46a-45b3-8896-2b446b95b677}" ma:internalName="TaxCatchAll" ma:showField="CatchAllData" ma:web="d5996a93-5d41-4119-8b59-c984072865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520534-0C84-4874-B4A6-F0A92F4FF89F}">
  <ds:schemaRefs>
    <ds:schemaRef ds:uri="http://schemas.microsoft.com/office/2006/metadata/properties"/>
    <ds:schemaRef ds:uri="http://schemas.microsoft.com/office/infopath/2007/PartnerControls"/>
    <ds:schemaRef ds:uri="d5996a93-5d41-4119-8b59-c9840728657e"/>
    <ds:schemaRef ds:uri="a253ee9a-ed6a-407f-a2e2-1d0fd6e6a6f5"/>
  </ds:schemaRefs>
</ds:datastoreItem>
</file>

<file path=customXml/itemProps2.xml><?xml version="1.0" encoding="utf-8"?>
<ds:datastoreItem xmlns:ds="http://schemas.openxmlformats.org/officeDocument/2006/customXml" ds:itemID="{69C2D8C9-6B94-4C99-9DFA-CF5DC6484A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06E73-F49E-4D00-A161-E14EA95ECD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Assay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Fullmoonbiosys</dc:creator>
  <cp:lastModifiedBy>Fullmoonbio</cp:lastModifiedBy>
  <dcterms:created xsi:type="dcterms:W3CDTF">2012-02-05T04:06:11Z</dcterms:created>
  <dcterms:modified xsi:type="dcterms:W3CDTF">2024-08-15T18:13:33Z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0x010100C63808BD0A9E0D4382361519EDC84DDB</vt:lpwstr>
  </property>
  <property fmtid="{D5CDD505-2E9C-101B-9397-08002B2CF9AE}" pid="3" name="Order">
    <vt:r8>9100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MediaServiceImageTags">
    <vt:lpwstr/>
  </property>
</Properties>
</file>